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000-Admin\Estimates\Stage 2\"/>
    </mc:Choice>
  </mc:AlternateContent>
  <xr:revisionPtr revIDLastSave="0" documentId="13_ncr:1_{9875449B-1243-4865-AFE9-C70D6F24B1E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Print_Area" localSheetId="0">Sheet1!$A$4:$E$32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30" i="1" l="1"/>
  <c r="D26" i="1"/>
  <c r="D29" i="1" s="1"/>
  <c r="D28" i="1"/>
  <c r="D25" i="1"/>
  <c r="D24" i="1"/>
  <c r="D22" i="1"/>
  <c r="D2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dhoying</author>
  </authors>
  <commentList>
    <comment ref="D1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dhoying:</t>
        </r>
        <r>
          <rPr>
            <sz val="8"/>
            <color indexed="81"/>
            <rFont val="Tahoma"/>
            <family val="2"/>
          </rPr>
          <t xml:space="preserve">
From ODOT's Plan Note guidelines: "Soil Analysis Tests are used to field adjust the rate of Lime based on soil conditions."</t>
        </r>
      </text>
    </comment>
    <comment ref="D16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dhoying:</t>
        </r>
        <r>
          <rPr>
            <sz val="8"/>
            <color indexed="81"/>
            <rFont val="Tahoma"/>
            <family val="2"/>
          </rPr>
          <t xml:space="preserve">
From ODOT's Plan Note guidelines: "Topsoil is optional. However, it is recommended, especially for projects involving A4 silty materials, granular
embankment or granular materials due to severe erosion problems."</t>
        </r>
      </text>
    </comment>
  </commentList>
</comments>
</file>

<file path=xl/sharedStrings.xml><?xml version="1.0" encoding="utf-8"?>
<sst xmlns="http://schemas.openxmlformats.org/spreadsheetml/2006/main" count="43" uniqueCount="40">
  <si>
    <t>ITEM</t>
  </si>
  <si>
    <t>DESCRIPTION</t>
  </si>
  <si>
    <t>QTY</t>
  </si>
  <si>
    <t>UNIT</t>
  </si>
  <si>
    <t>EXTENSION</t>
  </si>
  <si>
    <t>00100</t>
  </si>
  <si>
    <t>00300</t>
  </si>
  <si>
    <t>EACH</t>
  </si>
  <si>
    <t>CU YD</t>
  </si>
  <si>
    <t>TON</t>
  </si>
  <si>
    <t>ACRES</t>
  </si>
  <si>
    <t>LJB Inc.</t>
  </si>
  <si>
    <t>Designer Notes:</t>
  </si>
  <si>
    <t>Topsoil</t>
  </si>
  <si>
    <t>Lime</t>
  </si>
  <si>
    <t>Water</t>
  </si>
  <si>
    <t>Mowing</t>
  </si>
  <si>
    <t>SEEDING AND MULCHING CALCULATIONS</t>
  </si>
  <si>
    <t>How many construction seasons is the projected expected to last?</t>
  </si>
  <si>
    <t xml:space="preserve">Date: </t>
  </si>
  <si>
    <t xml:space="preserve">Completed by: </t>
  </si>
  <si>
    <t xml:space="preserve">Reviewed by: </t>
  </si>
  <si>
    <t>Seeding and mulching area should extend to work limits or existing r/w, whichever is greater.</t>
  </si>
  <si>
    <t>Will soil analysis tests be specified? (Yes/No)</t>
  </si>
  <si>
    <t>Will topsoil be used? (Yes/No)</t>
  </si>
  <si>
    <t>What is the area of seeding and mulching in sq. yd.?</t>
  </si>
  <si>
    <t>Soil analysis test</t>
  </si>
  <si>
    <t>Seeding and mulching</t>
  </si>
  <si>
    <t>Repair seeding and mulching</t>
  </si>
  <si>
    <t>Inter-seeding</t>
  </si>
  <si>
    <t>Commercial fertilizer</t>
  </si>
  <si>
    <t xml:space="preserve">     All boxes that are highlighted yellow require user inputs.  Select and change fill color to "No Fill" prior to submitting.</t>
  </si>
  <si>
    <t>SQ YD</t>
  </si>
  <si>
    <t>M GAL</t>
  </si>
  <si>
    <t>M SQ FT</t>
  </si>
  <si>
    <t>For ODOT Plan Note guidelines, see L&amp;D Vol 2, Appendix B - E101</t>
  </si>
  <si>
    <t>No</t>
  </si>
  <si>
    <t>Yes</t>
  </si>
  <si>
    <t>ARW</t>
  </si>
  <si>
    <t>LAW-52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</si>
</sst>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5" xfId="0" quotePrefix="1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left"/>
      <protection locked="0"/>
    </xf>
    <xf numFmtId="1" fontId="5" fillId="0" borderId="5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left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8" xfId="0" quotePrefix="1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left"/>
      <protection locked="0"/>
    </xf>
    <xf numFmtId="1" fontId="5" fillId="0" borderId="8" xfId="0" applyNumberFormat="1" applyFont="1" applyBorder="1" applyAlignment="1" applyProtection="1">
      <alignment horizontal="center"/>
      <protection locked="0"/>
    </xf>
    <xf numFmtId="2" fontId="5" fillId="0" borderId="8" xfId="0" applyNumberFormat="1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left"/>
      <protection locked="0"/>
    </xf>
    <xf numFmtId="1" fontId="5" fillId="0" borderId="11" xfId="0" applyNumberFormat="1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left"/>
      <protection locked="0"/>
    </xf>
    <xf numFmtId="14" fontId="5" fillId="2" borderId="0" xfId="0" applyNumberFormat="1" applyFont="1" applyFill="1" applyAlignment="1" applyProtection="1">
      <alignment horizontal="center"/>
      <protection locked="0"/>
    </xf>
    <xf numFmtId="164" fontId="5" fillId="2" borderId="0" xfId="0" applyNumberFormat="1" applyFont="1" applyFill="1" applyAlignment="1" applyProtection="1">
      <alignment horizontal="center"/>
      <protection locked="0"/>
    </xf>
    <xf numFmtId="0" fontId="7" fillId="0" borderId="0" xfId="1" applyBorder="1" applyAlignment="1" applyProtection="1">
      <alignment horizontal="left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3</xdr:row>
      <xdr:rowOff>85725</xdr:rowOff>
    </xdr:from>
    <xdr:to>
      <xdr:col>1</xdr:col>
      <xdr:colOff>72390</xdr:colOff>
      <xdr:row>7</xdr:row>
      <xdr:rowOff>190500</xdr:rowOff>
    </xdr:to>
    <xdr:pic>
      <xdr:nvPicPr>
        <xdr:cNvPr id="1030" name="Picture 6" descr="NEW CLEAN LOGO 100%">
          <a:extLst>
            <a:ext uri="{FF2B5EF4-FFF2-40B4-BE49-F238E27FC236}">
              <a16:creationId xmlns:a16="http://schemas.microsoft.com/office/drawing/2014/main" id="{7AC3E1A7-65EF-4265-A753-FDA1D2927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09600"/>
          <a:ext cx="90487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ot.state.oh.us/se/hy/LD2/Appendix/appendixbookmarked.pdf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5"/>
  <sheetViews>
    <sheetView tabSelected="1" view="pageBreakPreview" zoomScale="90" zoomScaleNormal="90" zoomScaleSheetLayoutView="90" workbookViewId="0">
      <selection activeCell="E18" sqref="E18"/>
    </sheetView>
  </sheetViews>
  <sheetFormatPr defaultRowHeight="12.75" x14ac:dyDescent="0.2"/>
  <cols>
    <col min="1" max="1" width="15.28515625" style="1" customWidth="1"/>
    <col min="2" max="2" width="14.5703125" style="1" customWidth="1"/>
    <col min="3" max="3" width="37" style="1" customWidth="1"/>
    <col min="4" max="4" width="13.42578125" style="3" customWidth="1"/>
    <col min="5" max="5" width="12.7109375" style="1" customWidth="1"/>
    <col min="6" max="6" width="24.28515625" style="1" customWidth="1"/>
    <col min="7" max="16384" width="9.140625" style="1"/>
  </cols>
  <sheetData>
    <row r="1" spans="1:6" ht="15.75" x14ac:dyDescent="0.25">
      <c r="A1" s="11" t="s">
        <v>12</v>
      </c>
    </row>
    <row r="2" spans="1:6" x14ac:dyDescent="0.2">
      <c r="A2" s="1" t="s">
        <v>31</v>
      </c>
    </row>
    <row r="4" spans="1:6" ht="15.75" x14ac:dyDescent="0.25">
      <c r="C4" s="13" t="s">
        <v>39</v>
      </c>
      <c r="E4" s="12">
        <v>118119</v>
      </c>
    </row>
    <row r="5" spans="1:6" ht="15.95" customHeight="1" x14ac:dyDescent="0.25">
      <c r="C5" s="8"/>
      <c r="E5" s="3"/>
    </row>
    <row r="6" spans="1:6" ht="15.95" customHeight="1" x14ac:dyDescent="0.2">
      <c r="C6" s="14" t="s">
        <v>17</v>
      </c>
      <c r="E6" s="3"/>
    </row>
    <row r="7" spans="1:6" ht="15.95" customHeight="1" x14ac:dyDescent="0.25">
      <c r="C7" s="8"/>
      <c r="E7" s="3"/>
    </row>
    <row r="8" spans="1:6" ht="15.95" customHeight="1" x14ac:dyDescent="0.25">
      <c r="C8" s="8"/>
      <c r="D8" s="2" t="s">
        <v>19</v>
      </c>
      <c r="E8" s="35">
        <v>45338</v>
      </c>
    </row>
    <row r="9" spans="1:6" ht="15.95" customHeight="1" x14ac:dyDescent="0.25">
      <c r="C9" s="8"/>
      <c r="D9" s="2" t="s">
        <v>20</v>
      </c>
      <c r="E9" s="12" t="s">
        <v>38</v>
      </c>
    </row>
    <row r="10" spans="1:6" ht="15.95" customHeight="1" x14ac:dyDescent="0.25">
      <c r="C10" s="8"/>
      <c r="D10" s="2" t="s">
        <v>21</v>
      </c>
      <c r="E10" s="12"/>
    </row>
    <row r="11" spans="1:6" ht="15.95" customHeight="1" x14ac:dyDescent="0.25">
      <c r="C11" s="8"/>
      <c r="E11" s="3" t="s">
        <v>11</v>
      </c>
    </row>
    <row r="12" spans="1:6" ht="15.95" customHeight="1" x14ac:dyDescent="0.2">
      <c r="A12" s="6" t="s">
        <v>12</v>
      </c>
      <c r="C12" s="6"/>
      <c r="F12" s="2"/>
    </row>
    <row r="13" spans="1:6" ht="15.95" customHeight="1" x14ac:dyDescent="0.2">
      <c r="A13" s="1" t="s">
        <v>22</v>
      </c>
      <c r="C13" s="6"/>
      <c r="F13" s="2"/>
    </row>
    <row r="14" spans="1:6" ht="15.95" customHeight="1" x14ac:dyDescent="0.2">
      <c r="A14" s="6"/>
      <c r="C14" s="6"/>
      <c r="F14" s="2"/>
    </row>
    <row r="15" spans="1:6" ht="15.95" customHeight="1" x14ac:dyDescent="0.2">
      <c r="C15" s="2" t="s">
        <v>23</v>
      </c>
      <c r="D15" s="12" t="s">
        <v>36</v>
      </c>
    </row>
    <row r="16" spans="1:6" ht="15.95" customHeight="1" x14ac:dyDescent="0.2">
      <c r="C16" s="2" t="s">
        <v>24</v>
      </c>
      <c r="D16" s="12" t="s">
        <v>37</v>
      </c>
    </row>
    <row r="17" spans="1:6" ht="15.95" customHeight="1" x14ac:dyDescent="0.2">
      <c r="C17" s="2" t="s">
        <v>18</v>
      </c>
      <c r="D17" s="12">
        <v>1</v>
      </c>
    </row>
    <row r="18" spans="1:6" ht="15.95" customHeight="1" x14ac:dyDescent="0.2">
      <c r="C18" s="2" t="s">
        <v>25</v>
      </c>
      <c r="D18" s="36">
        <v>567</v>
      </c>
    </row>
    <row r="19" spans="1:6" ht="15.95" customHeight="1" x14ac:dyDescent="0.2">
      <c r="C19" s="2"/>
    </row>
    <row r="20" spans="1:6" ht="15.95" customHeight="1" thickBot="1" x14ac:dyDescent="0.25">
      <c r="C20" s="6"/>
    </row>
    <row r="21" spans="1:6" s="7" customFormat="1" ht="15.75" thickBot="1" x14ac:dyDescent="0.25">
      <c r="A21" s="15" t="s">
        <v>0</v>
      </c>
      <c r="B21" s="16" t="s">
        <v>4</v>
      </c>
      <c r="C21" s="16" t="s">
        <v>1</v>
      </c>
      <c r="D21" s="16" t="s">
        <v>2</v>
      </c>
      <c r="E21" s="17" t="s">
        <v>3</v>
      </c>
      <c r="F21" s="10"/>
    </row>
    <row r="22" spans="1:6" ht="15" x14ac:dyDescent="0.2">
      <c r="A22" s="18">
        <v>659</v>
      </c>
      <c r="B22" s="19" t="s">
        <v>5</v>
      </c>
      <c r="C22" s="20" t="s">
        <v>26</v>
      </c>
      <c r="D22" s="21" t="str">
        <f>IF(OR(D15="",D16=""),"",IF(D15="NO","-",IF(AND(D15="YES",D16="NO"),IF(ROUNDUP(D18/48400,0)&gt;2,ROUNDUP(D18/48400,0),2),IF(AND(D15="YES",D16="YES"),IF(ROUNDUP(D23/10000,0)&gt;2,ROUNDUP(D23/10000,0),2)))))</f>
        <v>-</v>
      </c>
      <c r="E22" s="22" t="s">
        <v>7</v>
      </c>
      <c r="F22" s="10"/>
    </row>
    <row r="23" spans="1:6" ht="15" x14ac:dyDescent="0.2">
      <c r="A23" s="23">
        <v>659</v>
      </c>
      <c r="B23" s="24" t="s">
        <v>6</v>
      </c>
      <c r="C23" s="25" t="s">
        <v>13</v>
      </c>
      <c r="D23" s="26">
        <f>IF(D16="","",IF(D16="YES",ROUNDUP(D18*(4/36),0),"-"))</f>
        <v>63</v>
      </c>
      <c r="E23" s="27" t="s">
        <v>8</v>
      </c>
      <c r="F23" s="10"/>
    </row>
    <row r="24" spans="1:6" ht="15" x14ac:dyDescent="0.2">
      <c r="A24" s="23">
        <v>659</v>
      </c>
      <c r="B24" s="26">
        <v>10000</v>
      </c>
      <c r="C24" s="25" t="s">
        <v>27</v>
      </c>
      <c r="D24" s="28">
        <f>IF(D18="","",ROUNDUP(D18,0))</f>
        <v>567</v>
      </c>
      <c r="E24" s="27" t="s">
        <v>32</v>
      </c>
      <c r="F24" s="7"/>
    </row>
    <row r="25" spans="1:6" ht="15" x14ac:dyDescent="0.2">
      <c r="A25" s="23">
        <v>659</v>
      </c>
      <c r="B25" s="26">
        <v>14000</v>
      </c>
      <c r="C25" s="25" t="s">
        <v>28</v>
      </c>
      <c r="D25" s="28">
        <f>IF(D18="","",ROUNDUP(D18*0.05,0))</f>
        <v>29</v>
      </c>
      <c r="E25" s="27" t="s">
        <v>32</v>
      </c>
      <c r="F25" s="7"/>
    </row>
    <row r="26" spans="1:6" ht="15" x14ac:dyDescent="0.2">
      <c r="A26" s="23">
        <v>659</v>
      </c>
      <c r="B26" s="26">
        <v>15000</v>
      </c>
      <c r="C26" s="25" t="s">
        <v>29</v>
      </c>
      <c r="D26" s="28">
        <f>IF(D18="","",ROUNDUP(D18*0.05,0))</f>
        <v>29</v>
      </c>
      <c r="E26" s="27" t="s">
        <v>32</v>
      </c>
      <c r="F26" s="7"/>
    </row>
    <row r="27" spans="1:6" ht="15" x14ac:dyDescent="0.2">
      <c r="A27" s="23">
        <v>659</v>
      </c>
      <c r="B27" s="26">
        <v>20000</v>
      </c>
      <c r="C27" s="25" t="s">
        <v>30</v>
      </c>
      <c r="D27" s="29">
        <f>IF(D18="","",ROUNDUP(D18/7410+D26*9/1000*20/2000,2))</f>
        <v>0.08</v>
      </c>
      <c r="E27" s="27" t="s">
        <v>9</v>
      </c>
      <c r="F27" s="7"/>
    </row>
    <row r="28" spans="1:6" ht="15" x14ac:dyDescent="0.2">
      <c r="A28" s="23">
        <v>659</v>
      </c>
      <c r="B28" s="26">
        <v>31000</v>
      </c>
      <c r="C28" s="25" t="s">
        <v>14</v>
      </c>
      <c r="D28" s="29">
        <f>IF(D18="","",ROUNDUP(D18*9/43560,2))</f>
        <v>0.12</v>
      </c>
      <c r="E28" s="27" t="s">
        <v>10</v>
      </c>
      <c r="F28" s="7"/>
    </row>
    <row r="29" spans="1:6" ht="15" x14ac:dyDescent="0.2">
      <c r="A29" s="23">
        <v>659</v>
      </c>
      <c r="B29" s="26">
        <v>35000</v>
      </c>
      <c r="C29" s="25" t="s">
        <v>15</v>
      </c>
      <c r="D29" s="28">
        <f>IF(D18="","",ROUNDUP(2*0.0027*D18+D26*2*0.0027,0))</f>
        <v>4</v>
      </c>
      <c r="E29" s="27" t="s">
        <v>33</v>
      </c>
      <c r="F29" s="7"/>
    </row>
    <row r="30" spans="1:6" ht="15.75" thickBot="1" x14ac:dyDescent="0.25">
      <c r="A30" s="30">
        <v>659</v>
      </c>
      <c r="B30" s="31">
        <v>40000</v>
      </c>
      <c r="C30" s="32" t="s">
        <v>16</v>
      </c>
      <c r="D30" s="33" t="str">
        <f>IF(D17="","",IF(D17=1,"-",ROUNDUP((D17-1)*D18*9*0.25/1000,0)))</f>
        <v>-</v>
      </c>
      <c r="E30" s="34" t="s">
        <v>34</v>
      </c>
      <c r="F30" s="7"/>
    </row>
    <row r="31" spans="1:6" x14ac:dyDescent="0.2">
      <c r="A31" s="3"/>
      <c r="B31" s="3"/>
      <c r="C31" s="2"/>
      <c r="D31" s="4"/>
    </row>
    <row r="32" spans="1:6" x14ac:dyDescent="0.2">
      <c r="A32" s="37" t="s">
        <v>35</v>
      </c>
      <c r="B32" s="37"/>
      <c r="C32" s="37"/>
    </row>
    <row r="40" spans="1:5" x14ac:dyDescent="0.2">
      <c r="A40" s="3"/>
      <c r="B40" s="3"/>
      <c r="C40" s="2"/>
      <c r="D40" s="4"/>
    </row>
    <row r="41" spans="1:5" x14ac:dyDescent="0.2">
      <c r="A41" s="3"/>
      <c r="B41" s="3"/>
      <c r="C41" s="2"/>
      <c r="D41" s="4"/>
    </row>
    <row r="42" spans="1:5" ht="15.75" x14ac:dyDescent="0.25">
      <c r="A42" s="3"/>
      <c r="B42" s="3"/>
      <c r="C42" s="2"/>
      <c r="D42" s="9"/>
    </row>
    <row r="43" spans="1:5" x14ac:dyDescent="0.2">
      <c r="A43" s="3"/>
      <c r="B43" s="3"/>
      <c r="C43" s="5"/>
      <c r="D43" s="4"/>
      <c r="E43" s="6"/>
    </row>
    <row r="44" spans="1:5" x14ac:dyDescent="0.2">
      <c r="A44" s="3"/>
      <c r="B44" s="3"/>
      <c r="C44" s="2"/>
      <c r="D44" s="4"/>
    </row>
    <row r="45" spans="1:5" x14ac:dyDescent="0.2">
      <c r="A45" s="3"/>
      <c r="B45" s="3"/>
      <c r="C45" s="2"/>
      <c r="D45" s="4"/>
    </row>
    <row r="46" spans="1:5" x14ac:dyDescent="0.2">
      <c r="A46" s="3"/>
      <c r="B46" s="3"/>
      <c r="C46" s="2"/>
      <c r="D46" s="4"/>
    </row>
    <row r="47" spans="1:5" x14ac:dyDescent="0.2">
      <c r="A47" s="3"/>
      <c r="B47" s="3"/>
      <c r="C47" s="2"/>
      <c r="D47" s="4"/>
    </row>
    <row r="48" spans="1:5" x14ac:dyDescent="0.2">
      <c r="A48" s="3"/>
      <c r="B48" s="3"/>
      <c r="C48" s="2"/>
      <c r="D48" s="4"/>
    </row>
    <row r="49" spans="1:4" x14ac:dyDescent="0.2">
      <c r="A49" s="3"/>
      <c r="B49" s="3"/>
      <c r="C49" s="2"/>
      <c r="D49" s="4"/>
    </row>
    <row r="50" spans="1:4" x14ac:dyDescent="0.2">
      <c r="A50" s="3"/>
      <c r="B50" s="3"/>
      <c r="C50" s="2"/>
      <c r="D50" s="4"/>
    </row>
    <row r="51" spans="1:4" x14ac:dyDescent="0.2">
      <c r="A51" s="3"/>
      <c r="B51" s="3"/>
      <c r="C51" s="2"/>
      <c r="D51" s="4"/>
    </row>
    <row r="52" spans="1:4" x14ac:dyDescent="0.2">
      <c r="A52" s="3"/>
      <c r="B52" s="3"/>
      <c r="C52" s="2"/>
      <c r="D52" s="4"/>
    </row>
    <row r="53" spans="1:4" x14ac:dyDescent="0.2">
      <c r="A53" s="3"/>
      <c r="B53" s="3"/>
      <c r="C53" s="2"/>
      <c r="D53" s="4"/>
    </row>
    <row r="54" spans="1:4" x14ac:dyDescent="0.2">
      <c r="A54" s="3"/>
      <c r="B54" s="3"/>
      <c r="C54" s="2"/>
      <c r="D54" s="4"/>
    </row>
    <row r="55" spans="1:4" x14ac:dyDescent="0.2">
      <c r="A55" s="3"/>
      <c r="B55" s="3"/>
      <c r="C55" s="2"/>
      <c r="D55" s="4"/>
    </row>
  </sheetData>
  <mergeCells count="1">
    <mergeCell ref="A32:C32"/>
  </mergeCells>
  <phoneticPr fontId="4" type="noConversion"/>
  <hyperlinks>
    <hyperlink ref="A32:C32" r:id="rId1" display="For guidelines, see L&amp;D Vol 2, Appendix B - E101" xr:uid="{00000000-0004-0000-0000-000000000000}"/>
  </hyperlinks>
  <pageMargins left="1.05" right="0" top="1" bottom="0" header="0.5" footer="0.5"/>
  <pageSetup orientation="portrait" r:id="rId2"/>
  <headerFooter alignWithMargins="0">
    <oddFooter>&amp;L&amp;8&amp;Z&amp;F&amp;R&amp;8F-117
Revised 8-6-2007</oddFooter>
  </headerFooter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LJB,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General Notes Calculations</dc:title>
  <dc:subject>Calculations</dc:subject>
  <dc:creator>Katelin Weitzel</dc:creator>
  <cp:lastModifiedBy>Aislinn Widmeier</cp:lastModifiedBy>
  <cp:lastPrinted>2007-06-26T19:01:16Z</cp:lastPrinted>
  <dcterms:created xsi:type="dcterms:W3CDTF">1999-05-18T14:50:07Z</dcterms:created>
  <dcterms:modified xsi:type="dcterms:W3CDTF">2024-02-16T19:23:39Z</dcterms:modified>
</cp:coreProperties>
</file>